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_andes\Downloads\"/>
    </mc:Choice>
  </mc:AlternateContent>
  <xr:revisionPtr revIDLastSave="0" documentId="13_ncr:1_{0B4EBECF-1D2E-484B-9EB2-3558BD40AB29}" xr6:coauthVersionLast="47" xr6:coauthVersionMax="47" xr10:uidLastSave="{00000000-0000-0000-0000-000000000000}"/>
  <bookViews>
    <workbookView xWindow="-120" yWindow="-120" windowWidth="20730" windowHeight="11310" activeTab="1" xr2:uid="{7D811649-2306-4070-A3CB-A594BAEEA227}"/>
  </bookViews>
  <sheets>
    <sheet name="Autoesquema" sheetId="1" r:id="rId1"/>
    <sheet name="Esquema manual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2" l="1"/>
  <c r="J16" i="2"/>
  <c r="K14" i="2" s="1"/>
  <c r="J17" i="2"/>
  <c r="J18" i="2"/>
  <c r="J19" i="2"/>
  <c r="K19" i="2" s="1"/>
  <c r="J20" i="2"/>
  <c r="J21" i="2"/>
  <c r="J15" i="2"/>
  <c r="K15" i="2"/>
  <c r="I14" i="2"/>
  <c r="G14" i="2"/>
  <c r="H14" i="2"/>
  <c r="K20" i="2"/>
  <c r="K21" i="2"/>
  <c r="K17" i="2"/>
  <c r="K18" i="2"/>
  <c r="K27" i="2"/>
  <c r="K25" i="2"/>
  <c r="K26" i="2"/>
  <c r="K24" i="2"/>
  <c r="H23" i="2"/>
  <c r="I23" i="2"/>
  <c r="G23" i="2"/>
  <c r="D23" i="2"/>
  <c r="E23" i="2"/>
  <c r="C23" i="2"/>
  <c r="C14" i="2"/>
  <c r="D14" i="2"/>
  <c r="F16" i="2"/>
  <c r="F17" i="2"/>
  <c r="F18" i="2"/>
  <c r="F19" i="2"/>
  <c r="F20" i="2"/>
  <c r="F21" i="2"/>
  <c r="F15" i="2"/>
  <c r="F23" i="2"/>
  <c r="F27" i="2"/>
  <c r="F26" i="2"/>
  <c r="F25" i="2"/>
  <c r="F24" i="2"/>
  <c r="E14" i="2"/>
  <c r="I7" i="2"/>
  <c r="D7" i="2"/>
  <c r="E7" i="2"/>
  <c r="G7" i="2"/>
  <c r="H7" i="2"/>
  <c r="C7" i="2"/>
  <c r="J12" i="2"/>
  <c r="J11" i="2"/>
  <c r="K11" i="2" s="1"/>
  <c r="J10" i="2"/>
  <c r="K10" i="2" s="1"/>
  <c r="J9" i="2"/>
  <c r="J8" i="2"/>
  <c r="F8" i="2"/>
  <c r="F10" i="2"/>
  <c r="F11" i="2"/>
  <c r="F12" i="2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C16" i="1"/>
  <c r="J11" i="1"/>
  <c r="S11" i="1" s="1"/>
  <c r="S13" i="1"/>
  <c r="S12" i="1"/>
  <c r="R13" i="1"/>
  <c r="R12" i="1"/>
  <c r="R11" i="1"/>
  <c r="R6" i="1"/>
  <c r="S6" i="1" s="1"/>
  <c r="N6" i="1"/>
  <c r="J6" i="1"/>
  <c r="F6" i="1"/>
  <c r="N13" i="1"/>
  <c r="N12" i="1"/>
  <c r="N11" i="1"/>
  <c r="J13" i="1"/>
  <c r="J12" i="1"/>
  <c r="D14" i="1"/>
  <c r="E14" i="1"/>
  <c r="F14" i="1"/>
  <c r="G14" i="1"/>
  <c r="H14" i="1"/>
  <c r="I14" i="1"/>
  <c r="K14" i="1"/>
  <c r="L14" i="1"/>
  <c r="M14" i="1"/>
  <c r="O14" i="1"/>
  <c r="P14" i="1"/>
  <c r="Q14" i="1"/>
  <c r="C14" i="1"/>
  <c r="F12" i="1"/>
  <c r="F13" i="1"/>
  <c r="F11" i="1"/>
  <c r="R8" i="1"/>
  <c r="R7" i="1"/>
  <c r="S7" i="1" s="1"/>
  <c r="N8" i="1"/>
  <c r="S8" i="1" s="1"/>
  <c r="N7" i="1"/>
  <c r="J7" i="1"/>
  <c r="J8" i="1"/>
  <c r="F7" i="1"/>
  <c r="F8" i="1"/>
  <c r="G9" i="1"/>
  <c r="H9" i="1"/>
  <c r="I9" i="1"/>
  <c r="K9" i="1"/>
  <c r="L9" i="1"/>
  <c r="M9" i="1"/>
  <c r="O9" i="1"/>
  <c r="P9" i="1"/>
  <c r="Q9" i="1"/>
  <c r="D9" i="1"/>
  <c r="E9" i="1"/>
  <c r="C9" i="1"/>
  <c r="K16" i="2" l="1"/>
  <c r="K8" i="2"/>
  <c r="K12" i="2"/>
  <c r="F7" i="2"/>
  <c r="K7" i="2" s="1"/>
  <c r="K9" i="2"/>
  <c r="J7" i="2"/>
  <c r="S9" i="1"/>
  <c r="R14" i="1"/>
  <c r="S14" i="1"/>
  <c r="N14" i="1"/>
  <c r="J14" i="1"/>
  <c r="R9" i="1"/>
  <c r="N9" i="1"/>
  <c r="J9" i="1"/>
  <c r="F9" i="1"/>
</calcChain>
</file>

<file path=xl/sharedStrings.xml><?xml version="1.0" encoding="utf-8"?>
<sst xmlns="http://schemas.openxmlformats.org/spreadsheetml/2006/main" count="77" uniqueCount="73">
  <si>
    <t>Ejemplo 1 crear un autoesquema</t>
  </si>
  <si>
    <t>INFORME ANUAL DE VENTAS</t>
  </si>
  <si>
    <t>Servicio 1</t>
  </si>
  <si>
    <t>Servicio 2</t>
  </si>
  <si>
    <t>Servicio 3</t>
  </si>
  <si>
    <t>Total</t>
  </si>
  <si>
    <t>Categoria 1</t>
  </si>
  <si>
    <t>Categoria 2</t>
  </si>
  <si>
    <t>Abr.</t>
  </si>
  <si>
    <t>Ene.</t>
  </si>
  <si>
    <t>Feb.</t>
  </si>
  <si>
    <t>Mar.</t>
  </si>
  <si>
    <t>May.</t>
  </si>
  <si>
    <t>Jun.</t>
  </si>
  <si>
    <t>Jul.</t>
  </si>
  <si>
    <t>Ago.</t>
  </si>
  <si>
    <t>Sep.</t>
  </si>
  <si>
    <t>Oct.</t>
  </si>
  <si>
    <t>Nov.</t>
  </si>
  <si>
    <t>Dic.</t>
  </si>
  <si>
    <t>Trim. 1</t>
  </si>
  <si>
    <t>Trim. 2</t>
  </si>
  <si>
    <t>Trim. 3</t>
  </si>
  <si>
    <t>Trim. 4</t>
  </si>
  <si>
    <t>Total anual</t>
  </si>
  <si>
    <t>Venta total</t>
  </si>
  <si>
    <t>Nº de Cta.</t>
  </si>
  <si>
    <t>Descripción</t>
  </si>
  <si>
    <t>Julio</t>
  </si>
  <si>
    <t>Agosto</t>
  </si>
  <si>
    <t>Septiembre</t>
  </si>
  <si>
    <t>Trim 3</t>
  </si>
  <si>
    <t>Octubre</t>
  </si>
  <si>
    <t>Noviembre</t>
  </si>
  <si>
    <t>Diciembre</t>
  </si>
  <si>
    <t>Trim 4</t>
  </si>
  <si>
    <t>Total Cuenta</t>
  </si>
  <si>
    <t>Costo del personal</t>
  </si>
  <si>
    <t>A-101</t>
  </si>
  <si>
    <t>Sueldos</t>
  </si>
  <si>
    <t>A-102</t>
  </si>
  <si>
    <t>Impuestos</t>
  </si>
  <si>
    <t>A-103</t>
  </si>
  <si>
    <t>Comisiones</t>
  </si>
  <si>
    <t>A-104</t>
  </si>
  <si>
    <t>Planes de jubilación</t>
  </si>
  <si>
    <t>A-105</t>
  </si>
  <si>
    <t>Seguros</t>
  </si>
  <si>
    <t>Subcontratos y servicios</t>
  </si>
  <si>
    <t>B-201</t>
  </si>
  <si>
    <t>Telecomunicaciones</t>
  </si>
  <si>
    <t>B-203</t>
  </si>
  <si>
    <t>Serv. de fotografía/vídeo</t>
  </si>
  <si>
    <t>B-204</t>
  </si>
  <si>
    <t>Servicios gráficos</t>
  </si>
  <si>
    <t>B-205</t>
  </si>
  <si>
    <t>Fotocopias</t>
  </si>
  <si>
    <t>B-206</t>
  </si>
  <si>
    <t>Dactigrafía</t>
  </si>
  <si>
    <t>B-207</t>
  </si>
  <si>
    <t>Impresión</t>
  </si>
  <si>
    <t>B-208</t>
  </si>
  <si>
    <t>Contabilidad/Jurídico</t>
  </si>
  <si>
    <t>Provisiones y materiales</t>
  </si>
  <si>
    <t>C-301</t>
  </si>
  <si>
    <t>Oficina</t>
  </si>
  <si>
    <t>C-302</t>
  </si>
  <si>
    <t>Correo</t>
  </si>
  <si>
    <t>C-303</t>
  </si>
  <si>
    <t>Equipo de oficina/mueble</t>
  </si>
  <si>
    <t>C-304</t>
  </si>
  <si>
    <t>Otros</t>
  </si>
  <si>
    <t>Ejemplo 2: Crear un Esquema agrupando manualmente las columnas y/o filas.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</si>
</sst>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8" tint="-0.499984740745262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i/>
      <sz val="11"/>
      <color rgb="FF00206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FFFD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0" fillId="4" borderId="0" xfId="0" applyFill="1"/>
    <xf numFmtId="0" fontId="0" fillId="5" borderId="0" xfId="0" applyFill="1"/>
    <xf numFmtId="0" fontId="5" fillId="5" borderId="3" xfId="0" applyFont="1" applyFill="1" applyBorder="1"/>
    <xf numFmtId="0" fontId="0" fillId="5" borderId="4" xfId="0" applyFill="1" applyBorder="1"/>
    <xf numFmtId="0" fontId="0" fillId="4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 applyAlignment="1">
      <alignment horizontal="left"/>
    </xf>
    <xf numFmtId="0" fontId="0" fillId="4" borderId="1" xfId="0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164" fontId="5" fillId="5" borderId="1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164" fontId="5" fillId="5" borderId="3" xfId="0" applyNumberFormat="1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164" fontId="0" fillId="4" borderId="0" xfId="0" applyNumberFormat="1" applyFill="1"/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0" fillId="5" borderId="3" xfId="0" applyNumberFormat="1" applyFill="1" applyBorder="1" applyAlignment="1">
      <alignment horizontal="center"/>
    </xf>
    <xf numFmtId="164" fontId="0" fillId="4" borderId="0" xfId="0" applyNumberFormat="1" applyFill="1" applyAlignment="1">
      <alignment horizontal="center"/>
    </xf>
    <xf numFmtId="164" fontId="2" fillId="5" borderId="4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/>
    <xf numFmtId="164" fontId="0" fillId="0" borderId="0" xfId="0" applyNumberFormat="1" applyAlignment="1">
      <alignment vertical="center" wrapText="1"/>
    </xf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 textRotation="90"/>
    </xf>
    <xf numFmtId="0" fontId="1" fillId="6" borderId="0" xfId="0" applyFont="1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164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64" fontId="0" fillId="4" borderId="3" xfId="0" applyNumberFormat="1" applyFill="1" applyBorder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4" borderId="3" xfId="0" applyFill="1" applyBorder="1" applyAlignment="1">
      <alignment vertical="center" wrapText="1"/>
    </xf>
    <xf numFmtId="1" fontId="0" fillId="0" borderId="3" xfId="0" applyNumberFormat="1" applyBorder="1" applyAlignment="1">
      <alignment vertical="center" wrapText="1"/>
    </xf>
    <xf numFmtId="1" fontId="0" fillId="4" borderId="3" xfId="0" applyNumberFormat="1" applyFill="1" applyBorder="1" applyAlignment="1">
      <alignment vertical="center" wrapText="1"/>
    </xf>
    <xf numFmtId="1" fontId="0" fillId="0" borderId="0" xfId="0" applyNumberFormat="1" applyAlignment="1">
      <alignment vertical="center" wrapText="1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FFFD7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115660</xdr:colOff>
      <xdr:row>4</xdr:row>
      <xdr:rowOff>29936</xdr:rowOff>
    </xdr:from>
    <xdr:to>
      <xdr:col>25</xdr:col>
      <xdr:colOff>44401</xdr:colOff>
      <xdr:row>25</xdr:row>
      <xdr:rowOff>163286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99802C-285E-F81B-9DD5-A2546AFBC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59910" y="791936"/>
          <a:ext cx="9834741" cy="51679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A8DB1-9AA8-4EBE-91CC-B4F3ADDF8634}">
  <dimension ref="A1:S16"/>
  <sheetViews>
    <sheetView zoomScale="90" zoomScaleNormal="90" workbookViewId="0">
      <selection activeCell="H19" sqref="H19"/>
    </sheetView>
  </sheetViews>
  <sheetFormatPr baseColWidth="10" defaultRowHeight="15" x14ac:dyDescent="0.25"/>
  <cols>
    <col min="1" max="1" width="3.85546875" customWidth="1"/>
    <col min="2" max="2" width="19.5703125" customWidth="1"/>
    <col min="3" max="18" width="9.28515625" customWidth="1"/>
    <col min="19" max="19" width="16.140625" style="1" customWidth="1"/>
  </cols>
  <sheetData>
    <row r="1" spans="1:19" x14ac:dyDescent="0.25">
      <c r="A1" s="2" t="s">
        <v>0</v>
      </c>
    </row>
    <row r="2" spans="1:19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4" spans="1:19" s="1" customFormat="1" x14ac:dyDescent="0.25">
      <c r="B4" s="18"/>
      <c r="C4" s="19" t="s">
        <v>9</v>
      </c>
      <c r="D4" s="19" t="s">
        <v>10</v>
      </c>
      <c r="E4" s="19" t="s">
        <v>11</v>
      </c>
      <c r="F4" s="15" t="s">
        <v>20</v>
      </c>
      <c r="G4" s="19" t="s">
        <v>8</v>
      </c>
      <c r="H4" s="19" t="s">
        <v>12</v>
      </c>
      <c r="I4" s="19" t="s">
        <v>13</v>
      </c>
      <c r="J4" s="15" t="s">
        <v>21</v>
      </c>
      <c r="K4" s="19" t="s">
        <v>14</v>
      </c>
      <c r="L4" s="19" t="s">
        <v>15</v>
      </c>
      <c r="M4" s="19" t="s">
        <v>16</v>
      </c>
      <c r="N4" s="15" t="s">
        <v>22</v>
      </c>
      <c r="O4" s="19" t="s">
        <v>17</v>
      </c>
      <c r="P4" s="19" t="s">
        <v>18</v>
      </c>
      <c r="Q4" s="19" t="s">
        <v>19</v>
      </c>
      <c r="R4" s="15" t="s">
        <v>23</v>
      </c>
      <c r="S4" s="15" t="s">
        <v>24</v>
      </c>
    </row>
    <row r="5" spans="1:19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6"/>
    </row>
    <row r="6" spans="1:19" s="1" customFormat="1" ht="15" customHeight="1" x14ac:dyDescent="0.25">
      <c r="A6" s="28" t="s">
        <v>7</v>
      </c>
      <c r="B6" s="9" t="s">
        <v>2</v>
      </c>
      <c r="C6" s="7">
        <v>31.734999999999999</v>
      </c>
      <c r="D6" s="7">
        <v>11.566000000000001</v>
      </c>
      <c r="E6" s="7">
        <v>71.638999999999996</v>
      </c>
      <c r="F6" s="7">
        <f>SUM(C6,D6,E6)</f>
        <v>114.94</v>
      </c>
      <c r="G6" s="7">
        <v>44.131999999999998</v>
      </c>
      <c r="H6" s="7">
        <v>16.276</v>
      </c>
      <c r="I6" s="7">
        <v>65.668000000000006</v>
      </c>
      <c r="J6" s="7">
        <f>SUM(G6,H6,I6)</f>
        <v>126.07600000000001</v>
      </c>
      <c r="K6" s="7">
        <v>68.912000000000006</v>
      </c>
      <c r="L6" s="7">
        <v>52.656999999999996</v>
      </c>
      <c r="M6" s="7">
        <v>28.477</v>
      </c>
      <c r="N6" s="7">
        <f>SUM(K6,L6,M6)</f>
        <v>150.04599999999999</v>
      </c>
      <c r="O6" s="7">
        <v>58.322000000000003</v>
      </c>
      <c r="P6" s="7">
        <v>40.164999999999999</v>
      </c>
      <c r="Q6" s="7">
        <v>42.579000000000001</v>
      </c>
      <c r="R6" s="7">
        <f>SUM(O6,P6,Q6)</f>
        <v>141.066</v>
      </c>
      <c r="S6" s="7">
        <f>SUM(R6,N6,J6,F6)</f>
        <v>532.12799999999993</v>
      </c>
    </row>
    <row r="7" spans="1:19" s="1" customFormat="1" x14ac:dyDescent="0.25">
      <c r="A7" s="28"/>
      <c r="B7" s="9" t="s">
        <v>3</v>
      </c>
      <c r="C7" s="7">
        <v>63.073999999999998</v>
      </c>
      <c r="D7" s="7">
        <v>20.518999999999998</v>
      </c>
      <c r="E7" s="7">
        <v>12.827999999999999</v>
      </c>
      <c r="F7" s="7">
        <f t="shared" ref="F7:F8" si="0">SUM(C7,D7,E7)</f>
        <v>96.420999999999992</v>
      </c>
      <c r="G7" s="7">
        <v>83.793000000000006</v>
      </c>
      <c r="H7" s="7">
        <v>16.039000000000001</v>
      </c>
      <c r="I7" s="7">
        <v>52.378999999999998</v>
      </c>
      <c r="J7" s="7">
        <f t="shared" ref="J7:J8" si="1">SUM(G7,H7,I7)</f>
        <v>152.21100000000001</v>
      </c>
      <c r="K7" s="7">
        <v>29.591999999999999</v>
      </c>
      <c r="L7" s="7">
        <v>33.387999999999998</v>
      </c>
      <c r="M7" s="7">
        <v>72.457999999999998</v>
      </c>
      <c r="N7" s="7">
        <f t="shared" ref="N7:N8" si="2">SUM(K7,L7,M7)</f>
        <v>135.43799999999999</v>
      </c>
      <c r="O7" s="7">
        <v>55.347000000000001</v>
      </c>
      <c r="P7" s="7">
        <v>49.468000000000004</v>
      </c>
      <c r="Q7" s="7">
        <v>58.497999999999998</v>
      </c>
      <c r="R7" s="7">
        <f t="shared" ref="R7:R8" si="3">SUM(O7,P7,Q7)</f>
        <v>163.31299999999999</v>
      </c>
      <c r="S7" s="7">
        <f t="shared" ref="S7" si="4">SUM(R7,N7,J7,F7)</f>
        <v>547.38300000000004</v>
      </c>
    </row>
    <row r="8" spans="1:19" s="1" customFormat="1" x14ac:dyDescent="0.25">
      <c r="A8" s="28"/>
      <c r="B8" s="10" t="s">
        <v>4</v>
      </c>
      <c r="C8" s="8">
        <v>45.695999999999998</v>
      </c>
      <c r="D8" s="8">
        <v>77.739000000000004</v>
      </c>
      <c r="E8" s="8">
        <v>76.475999999999999</v>
      </c>
      <c r="F8" s="7">
        <f t="shared" si="0"/>
        <v>199.911</v>
      </c>
      <c r="G8" s="8">
        <v>22.164000000000001</v>
      </c>
      <c r="H8" s="8">
        <v>67.841999999999999</v>
      </c>
      <c r="I8" s="8">
        <v>88.075999999999993</v>
      </c>
      <c r="J8" s="7">
        <f t="shared" si="1"/>
        <v>178.08199999999999</v>
      </c>
      <c r="K8" s="8">
        <v>12.602</v>
      </c>
      <c r="L8" s="8">
        <v>33.981000000000002</v>
      </c>
      <c r="M8" s="8">
        <v>43.564999999999998</v>
      </c>
      <c r="N8" s="7">
        <f t="shared" si="2"/>
        <v>90.147999999999996</v>
      </c>
      <c r="O8" s="8">
        <v>53.655999999999999</v>
      </c>
      <c r="P8" s="8">
        <v>62.618000000000002</v>
      </c>
      <c r="Q8" s="8">
        <v>53.618000000000002</v>
      </c>
      <c r="R8" s="7">
        <f t="shared" si="3"/>
        <v>169.892</v>
      </c>
      <c r="S8" s="7">
        <f>SUM(R8,N8,J8,F8)</f>
        <v>638.0329999999999</v>
      </c>
    </row>
    <row r="9" spans="1:19" s="13" customFormat="1" ht="20.25" customHeight="1" x14ac:dyDescent="0.25">
      <c r="A9" s="28"/>
      <c r="B9" s="11" t="s">
        <v>5</v>
      </c>
      <c r="C9" s="12">
        <f>SUM(C6:C8)</f>
        <v>140.505</v>
      </c>
      <c r="D9" s="12">
        <f t="shared" ref="D9:F9" si="5">SUM(D6:D8)</f>
        <v>109.82400000000001</v>
      </c>
      <c r="E9" s="12">
        <f t="shared" si="5"/>
        <v>160.94299999999998</v>
      </c>
      <c r="F9" s="14">
        <f t="shared" si="5"/>
        <v>411.27199999999999</v>
      </c>
      <c r="G9" s="12">
        <f t="shared" ref="G9" si="6">SUM(G6:G8)</f>
        <v>150.089</v>
      </c>
      <c r="H9" s="12">
        <f t="shared" ref="H9:I9" si="7">SUM(H6:H8)</f>
        <v>100.157</v>
      </c>
      <c r="I9" s="12">
        <f t="shared" si="7"/>
        <v>206.12299999999999</v>
      </c>
      <c r="J9" s="14">
        <f t="shared" ref="J9" si="8">SUM(J6:J8)</f>
        <v>456.36900000000003</v>
      </c>
      <c r="K9" s="12">
        <f t="shared" ref="K9:L9" si="9">SUM(K6:K8)</f>
        <v>111.10600000000001</v>
      </c>
      <c r="L9" s="12">
        <f t="shared" si="9"/>
        <v>120.02599999999998</v>
      </c>
      <c r="M9" s="12">
        <f t="shared" ref="M9" si="10">SUM(M6:M8)</f>
        <v>144.5</v>
      </c>
      <c r="N9" s="14">
        <f t="shared" ref="N9:O9" si="11">SUM(N6:N8)</f>
        <v>375.63199999999995</v>
      </c>
      <c r="O9" s="12">
        <f t="shared" si="11"/>
        <v>167.32500000000002</v>
      </c>
      <c r="P9" s="12">
        <f t="shared" ref="P9" si="12">SUM(P6:P8)</f>
        <v>152.251</v>
      </c>
      <c r="Q9" s="12">
        <f t="shared" ref="Q9:R9" si="13">SUM(Q6:Q8)</f>
        <v>154.69499999999999</v>
      </c>
      <c r="R9" s="14">
        <f t="shared" si="13"/>
        <v>474.27100000000002</v>
      </c>
      <c r="S9" s="20">
        <f>SUM(S6:S8)</f>
        <v>1717.5439999999999</v>
      </c>
    </row>
    <row r="10" spans="1:19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16"/>
    </row>
    <row r="11" spans="1:19" x14ac:dyDescent="0.25">
      <c r="A11" s="28" t="s">
        <v>6</v>
      </c>
      <c r="B11" s="3" t="s">
        <v>2</v>
      </c>
      <c r="C11" s="3">
        <v>90.195999999999998</v>
      </c>
      <c r="D11" s="17">
        <v>85.31</v>
      </c>
      <c r="E11" s="3">
        <v>24.513000000000002</v>
      </c>
      <c r="F11" s="7">
        <f>SUM(C11,D11,E11)</f>
        <v>200.01900000000001</v>
      </c>
      <c r="G11" s="3">
        <v>27.491</v>
      </c>
      <c r="H11" s="3">
        <v>70.941000000000003</v>
      </c>
      <c r="I11" s="3">
        <v>29.808</v>
      </c>
      <c r="J11" s="21">
        <f>SUM(G11,H11,I11)</f>
        <v>128.24</v>
      </c>
      <c r="K11" s="3">
        <v>60.485999999999997</v>
      </c>
      <c r="L11" s="3">
        <v>41.902999999999999</v>
      </c>
      <c r="M11" s="3">
        <v>97.986000000000004</v>
      </c>
      <c r="N11" s="7">
        <f>SUM(K11,L11,M11)</f>
        <v>200.375</v>
      </c>
      <c r="O11" s="3">
        <v>47.878</v>
      </c>
      <c r="P11" s="3">
        <v>78.494</v>
      </c>
      <c r="Q11" s="3">
        <v>55.587000000000003</v>
      </c>
      <c r="R11" s="7">
        <f>SUM(O11,P11,Q11)</f>
        <v>181.959</v>
      </c>
      <c r="S11" s="7">
        <f>SUM(R11,N11,J11,F11)</f>
        <v>710.59300000000007</v>
      </c>
    </row>
    <row r="12" spans="1:19" x14ac:dyDescent="0.25">
      <c r="A12" s="28"/>
      <c r="B12" s="3" t="s">
        <v>3</v>
      </c>
      <c r="C12" s="17">
        <v>80.260000000000005</v>
      </c>
      <c r="D12" s="3">
        <v>18.206</v>
      </c>
      <c r="E12" s="3">
        <v>66.114999999999995</v>
      </c>
      <c r="F12" s="7">
        <f t="shared" ref="F12:F13" si="14">SUM(C12,D12,E12)</f>
        <v>164.58100000000002</v>
      </c>
      <c r="G12" s="17">
        <v>62.07</v>
      </c>
      <c r="H12" s="3">
        <v>46.503999999999998</v>
      </c>
      <c r="I12" s="3">
        <v>16.571999999999999</v>
      </c>
      <c r="J12" s="7">
        <f t="shared" ref="J12:J13" si="15">SUM(G12,H12,I12)</f>
        <v>125.146</v>
      </c>
      <c r="K12" s="17">
        <v>56.35</v>
      </c>
      <c r="L12" s="3">
        <v>71.081000000000003</v>
      </c>
      <c r="M12" s="17">
        <v>21.56</v>
      </c>
      <c r="N12" s="7">
        <f t="shared" ref="N12:N13" si="16">SUM(K12,L12,M12)</f>
        <v>148.99100000000001</v>
      </c>
      <c r="O12" s="3">
        <v>55.063000000000002</v>
      </c>
      <c r="P12" s="3">
        <v>71.703999999999994</v>
      </c>
      <c r="Q12" s="3">
        <v>59.975999999999999</v>
      </c>
      <c r="R12" s="7">
        <f t="shared" ref="R12:R13" si="17">SUM(O12,P12,Q12)</f>
        <v>186.74299999999999</v>
      </c>
      <c r="S12" s="7">
        <f t="shared" ref="S12" si="18">SUM(R12,N12,J12,F12)</f>
        <v>625.46100000000001</v>
      </c>
    </row>
    <row r="13" spans="1:19" x14ac:dyDescent="0.25">
      <c r="A13" s="28"/>
      <c r="B13" s="3" t="s">
        <v>4</v>
      </c>
      <c r="C13" s="3">
        <v>63.075000000000003</v>
      </c>
      <c r="D13" s="3">
        <v>82.700999999999993</v>
      </c>
      <c r="E13" s="3">
        <v>51.811999999999998</v>
      </c>
      <c r="F13" s="7">
        <f t="shared" si="14"/>
        <v>197.58800000000002</v>
      </c>
      <c r="G13" s="3">
        <v>77.757999999999996</v>
      </c>
      <c r="H13" s="3">
        <v>60.902000000000001</v>
      </c>
      <c r="I13" s="3">
        <v>29.934999999999999</v>
      </c>
      <c r="J13" s="7">
        <f t="shared" si="15"/>
        <v>168.595</v>
      </c>
      <c r="K13" s="3">
        <v>77.620999999999995</v>
      </c>
      <c r="L13" s="3">
        <v>43.472000000000001</v>
      </c>
      <c r="M13" s="3">
        <v>86.897000000000006</v>
      </c>
      <c r="N13" s="21">
        <f t="shared" si="16"/>
        <v>207.99</v>
      </c>
      <c r="O13" s="3">
        <v>19.076000000000001</v>
      </c>
      <c r="P13" s="3">
        <v>47.277999999999999</v>
      </c>
      <c r="Q13" s="17">
        <v>89.06</v>
      </c>
      <c r="R13" s="7">
        <f t="shared" si="17"/>
        <v>155.41399999999999</v>
      </c>
      <c r="S13" s="7">
        <f>SUM(R13,N13,J13,F13)</f>
        <v>729.58699999999999</v>
      </c>
    </row>
    <row r="14" spans="1:19" ht="19.5" customHeight="1" x14ac:dyDescent="0.25">
      <c r="A14" s="28"/>
      <c r="B14" s="5" t="s">
        <v>5</v>
      </c>
      <c r="C14" s="14">
        <f>SUM(C11:C13)</f>
        <v>233.53100000000001</v>
      </c>
      <c r="D14" s="14">
        <f t="shared" ref="D14:R14" si="19">SUM(D11:D13)</f>
        <v>186.21699999999998</v>
      </c>
      <c r="E14" s="14">
        <f t="shared" si="19"/>
        <v>142.44</v>
      </c>
      <c r="F14" s="14">
        <f t="shared" si="19"/>
        <v>562.1880000000001</v>
      </c>
      <c r="G14" s="14">
        <f t="shared" si="19"/>
        <v>167.31900000000002</v>
      </c>
      <c r="H14" s="14">
        <f t="shared" si="19"/>
        <v>178.34699999999998</v>
      </c>
      <c r="I14" s="14">
        <f t="shared" si="19"/>
        <v>76.314999999999998</v>
      </c>
      <c r="J14" s="14">
        <f t="shared" si="19"/>
        <v>421.98099999999999</v>
      </c>
      <c r="K14" s="14">
        <f t="shared" si="19"/>
        <v>194.45699999999999</v>
      </c>
      <c r="L14" s="14">
        <f t="shared" si="19"/>
        <v>156.45600000000002</v>
      </c>
      <c r="M14" s="14">
        <f t="shared" si="19"/>
        <v>206.44300000000001</v>
      </c>
      <c r="N14" s="14">
        <f t="shared" si="19"/>
        <v>557.35599999999999</v>
      </c>
      <c r="O14" s="14">
        <f t="shared" si="19"/>
        <v>122.017</v>
      </c>
      <c r="P14" s="14">
        <f t="shared" si="19"/>
        <v>197.47599999999997</v>
      </c>
      <c r="Q14" s="14">
        <f t="shared" si="19"/>
        <v>204.62299999999999</v>
      </c>
      <c r="R14" s="14">
        <f t="shared" si="19"/>
        <v>524.11599999999999</v>
      </c>
      <c r="S14" s="20">
        <f>SUM(S11:S13)</f>
        <v>2065.6410000000001</v>
      </c>
    </row>
    <row r="15" spans="1:19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16"/>
    </row>
    <row r="16" spans="1:19" ht="19.5" customHeight="1" thickBot="1" x14ac:dyDescent="0.3">
      <c r="B16" s="6" t="s">
        <v>25</v>
      </c>
      <c r="C16" s="22">
        <f>SUM(C9,C14)</f>
        <v>374.036</v>
      </c>
      <c r="D16" s="22">
        <f t="shared" ref="D16:S16" si="20">SUM(D9,D14)</f>
        <v>296.041</v>
      </c>
      <c r="E16" s="22">
        <f t="shared" si="20"/>
        <v>303.38299999999998</v>
      </c>
      <c r="F16" s="22">
        <f t="shared" si="20"/>
        <v>973.46</v>
      </c>
      <c r="G16" s="22">
        <f t="shared" si="20"/>
        <v>317.40800000000002</v>
      </c>
      <c r="H16" s="22">
        <f t="shared" si="20"/>
        <v>278.50399999999996</v>
      </c>
      <c r="I16" s="22">
        <f t="shared" si="20"/>
        <v>282.43799999999999</v>
      </c>
      <c r="J16" s="22">
        <f t="shared" si="20"/>
        <v>878.35</v>
      </c>
      <c r="K16" s="22">
        <f t="shared" si="20"/>
        <v>305.56299999999999</v>
      </c>
      <c r="L16" s="22">
        <f t="shared" si="20"/>
        <v>276.48199999999997</v>
      </c>
      <c r="M16" s="22">
        <f t="shared" si="20"/>
        <v>350.94299999999998</v>
      </c>
      <c r="N16" s="22">
        <f t="shared" si="20"/>
        <v>932.98799999999994</v>
      </c>
      <c r="O16" s="22">
        <f t="shared" si="20"/>
        <v>289.34199999999998</v>
      </c>
      <c r="P16" s="22">
        <f t="shared" si="20"/>
        <v>349.72699999999998</v>
      </c>
      <c r="Q16" s="22">
        <f t="shared" si="20"/>
        <v>359.31799999999998</v>
      </c>
      <c r="R16" s="22">
        <f t="shared" si="20"/>
        <v>998.38699999999994</v>
      </c>
      <c r="S16" s="22">
        <f t="shared" si="20"/>
        <v>3783.1849999999999</v>
      </c>
    </row>
  </sheetData>
  <mergeCells count="3">
    <mergeCell ref="A2:Q2"/>
    <mergeCell ref="A6:A9"/>
    <mergeCell ref="A11:A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77015-E99A-44FD-B1AC-F2269E1B0562}">
  <dimension ref="A1:L27"/>
  <sheetViews>
    <sheetView tabSelected="1" zoomScale="70" zoomScaleNormal="70" workbookViewId="0">
      <selection activeCell="I14" sqref="I14"/>
    </sheetView>
  </sheetViews>
  <sheetFormatPr baseColWidth="10" defaultRowHeight="15" x14ac:dyDescent="0.25"/>
  <cols>
    <col min="2" max="2" width="26.5703125" customWidth="1"/>
    <col min="3" max="3" width="10.85546875" customWidth="1"/>
    <col min="4" max="4" width="9.7109375" bestFit="1" customWidth="1"/>
    <col min="5" max="5" width="14.5703125" bestFit="1" customWidth="1"/>
    <col min="8" max="8" width="13.5703125" bestFit="1" customWidth="1"/>
    <col min="9" max="9" width="13" bestFit="1" customWidth="1"/>
    <col min="11" max="11" width="21.7109375" customWidth="1"/>
  </cols>
  <sheetData>
    <row r="1" spans="1:12" x14ac:dyDescent="0.25">
      <c r="A1" s="25" t="s">
        <v>72</v>
      </c>
    </row>
    <row r="5" spans="1:12" x14ac:dyDescent="0.25">
      <c r="A5" s="29" t="s">
        <v>26</v>
      </c>
      <c r="B5" s="29" t="s">
        <v>27</v>
      </c>
      <c r="C5" s="29" t="s">
        <v>28</v>
      </c>
      <c r="D5" s="29" t="s">
        <v>29</v>
      </c>
      <c r="E5" s="29" t="s">
        <v>30</v>
      </c>
      <c r="F5" s="30" t="s">
        <v>31</v>
      </c>
      <c r="G5" s="29" t="s">
        <v>32</v>
      </c>
      <c r="H5" s="29" t="s">
        <v>33</v>
      </c>
      <c r="I5" s="29" t="s">
        <v>34</v>
      </c>
      <c r="J5" s="30" t="s">
        <v>35</v>
      </c>
      <c r="K5" s="30" t="s">
        <v>36</v>
      </c>
    </row>
    <row r="6" spans="1:12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2" ht="18.75" customHeight="1" x14ac:dyDescent="0.25">
      <c r="A7" s="31" t="s">
        <v>37</v>
      </c>
      <c r="B7" s="31"/>
      <c r="C7" s="32">
        <f>SUM(C8:C12)</f>
        <v>42.124000000000002</v>
      </c>
      <c r="D7" s="32">
        <f t="shared" ref="D7:H7" si="0">SUM(D8:D12)</f>
        <v>49.603999999999999</v>
      </c>
      <c r="E7" s="32">
        <f t="shared" si="0"/>
        <v>50.053999999999995</v>
      </c>
      <c r="F7" s="34">
        <f t="shared" si="0"/>
        <v>141.78199999999998</v>
      </c>
      <c r="G7" s="32">
        <f t="shared" si="0"/>
        <v>49.603999999999999</v>
      </c>
      <c r="H7" s="32">
        <f t="shared" si="0"/>
        <v>50.053999999999995</v>
      </c>
      <c r="I7" s="32">
        <f t="shared" ref="I7" si="1">SUM(I8:I12)</f>
        <v>52.371999999999993</v>
      </c>
      <c r="J7" s="34">
        <f t="shared" ref="J7" si="2">SUM(J8:J12)</f>
        <v>152.03</v>
      </c>
      <c r="K7" s="32">
        <f>SUM(J7,F7)</f>
        <v>293.81200000000001</v>
      </c>
    </row>
    <row r="8" spans="1:12" ht="18.75" customHeight="1" x14ac:dyDescent="0.25">
      <c r="A8" s="24" t="s">
        <v>38</v>
      </c>
      <c r="B8" s="24" t="s">
        <v>39</v>
      </c>
      <c r="C8" s="26">
        <v>27.54</v>
      </c>
      <c r="D8" s="26">
        <v>27.54</v>
      </c>
      <c r="E8" s="24">
        <v>28.547000000000001</v>
      </c>
      <c r="F8" s="35">
        <f t="shared" ref="F8:F12" si="3">SUM(C8:E8)</f>
        <v>83.626999999999995</v>
      </c>
      <c r="G8" s="24">
        <v>27.54</v>
      </c>
      <c r="H8" s="24">
        <v>28.547000000000001</v>
      </c>
      <c r="I8" s="26">
        <v>29.75</v>
      </c>
      <c r="J8" s="35">
        <f t="shared" ref="J8:J12" si="4">SUM(G8:I8)</f>
        <v>85.837000000000003</v>
      </c>
      <c r="K8" s="26">
        <f t="shared" ref="K8:K12" si="5">SUM(J8,F8)</f>
        <v>169.464</v>
      </c>
    </row>
    <row r="9" spans="1:12" ht="18.75" customHeight="1" x14ac:dyDescent="0.25">
      <c r="A9" s="24" t="s">
        <v>40</v>
      </c>
      <c r="B9" s="24" t="s">
        <v>41</v>
      </c>
      <c r="C9" s="24">
        <v>7.4349999999999996</v>
      </c>
      <c r="D9" s="24">
        <v>7.4349999999999996</v>
      </c>
      <c r="E9" s="24">
        <v>7.7069999999999999</v>
      </c>
      <c r="F9" s="35">
        <f>SUM(C9:E9)</f>
        <v>22.576999999999998</v>
      </c>
      <c r="G9" s="24">
        <v>7.4349999999999996</v>
      </c>
      <c r="H9" s="24">
        <v>7.7069999999999999</v>
      </c>
      <c r="I9" s="24">
        <v>8.032</v>
      </c>
      <c r="J9" s="35">
        <f t="shared" si="4"/>
        <v>23.173999999999999</v>
      </c>
      <c r="K9" s="26">
        <f t="shared" si="5"/>
        <v>45.750999999999998</v>
      </c>
    </row>
    <row r="10" spans="1:12" ht="18.75" customHeight="1" x14ac:dyDescent="0.25">
      <c r="A10" s="24" t="s">
        <v>42</v>
      </c>
      <c r="B10" s="24" t="s">
        <v>43</v>
      </c>
      <c r="C10" s="24">
        <v>1.234</v>
      </c>
      <c r="D10" s="24">
        <v>9.8249999999999993</v>
      </c>
      <c r="E10" s="24">
        <v>8.875</v>
      </c>
      <c r="F10" s="35">
        <f t="shared" si="3"/>
        <v>19.933999999999997</v>
      </c>
      <c r="G10" s="24">
        <v>9.8249999999999993</v>
      </c>
      <c r="H10" s="24">
        <v>8.875</v>
      </c>
      <c r="I10" s="26">
        <v>9.52</v>
      </c>
      <c r="J10" s="35">
        <f t="shared" si="4"/>
        <v>28.22</v>
      </c>
      <c r="K10" s="26">
        <f t="shared" si="5"/>
        <v>48.153999999999996</v>
      </c>
    </row>
    <row r="11" spans="1:12" ht="18.75" customHeight="1" x14ac:dyDescent="0.25">
      <c r="A11" s="24" t="s">
        <v>44</v>
      </c>
      <c r="B11" s="24" t="s">
        <v>45</v>
      </c>
      <c r="C11" s="26">
        <v>3.57</v>
      </c>
      <c r="D11" s="26">
        <v>3.3039999999999998</v>
      </c>
      <c r="E11" s="24">
        <v>3.4249999999999998</v>
      </c>
      <c r="F11" s="35">
        <f t="shared" si="3"/>
        <v>10.298999999999999</v>
      </c>
      <c r="G11" s="24">
        <v>3.3039999999999998</v>
      </c>
      <c r="H11" s="24">
        <v>3.4249999999999998</v>
      </c>
      <c r="I11" s="26">
        <v>3.57</v>
      </c>
      <c r="J11" s="35">
        <f t="shared" si="4"/>
        <v>10.298999999999999</v>
      </c>
      <c r="K11" s="26">
        <f t="shared" si="5"/>
        <v>20.597999999999999</v>
      </c>
    </row>
    <row r="12" spans="1:12" ht="18.75" customHeight="1" x14ac:dyDescent="0.25">
      <c r="A12" s="24" t="s">
        <v>46</v>
      </c>
      <c r="B12" s="24" t="s">
        <v>47</v>
      </c>
      <c r="C12" s="24">
        <v>2.3450000000000002</v>
      </c>
      <c r="D12" s="26">
        <v>1.5</v>
      </c>
      <c r="E12" s="26">
        <v>1.5</v>
      </c>
      <c r="F12" s="35">
        <f t="shared" si="3"/>
        <v>5.3450000000000006</v>
      </c>
      <c r="G12" s="26">
        <v>1.5</v>
      </c>
      <c r="H12" s="26">
        <v>1.5</v>
      </c>
      <c r="I12" s="26">
        <v>1.5</v>
      </c>
      <c r="J12" s="35">
        <f t="shared" si="4"/>
        <v>4.5</v>
      </c>
      <c r="K12" s="26">
        <f t="shared" si="5"/>
        <v>9.8450000000000006</v>
      </c>
    </row>
    <row r="13" spans="1:12" ht="18.75" customHeight="1" x14ac:dyDescent="0.25">
      <c r="A13" s="24"/>
      <c r="B13" s="24"/>
      <c r="C13" s="24"/>
      <c r="D13" s="26"/>
      <c r="E13" s="24"/>
      <c r="F13" s="24"/>
      <c r="G13" s="24"/>
      <c r="H13" s="24"/>
      <c r="I13" s="24"/>
      <c r="J13" s="24"/>
      <c r="K13" s="24"/>
    </row>
    <row r="14" spans="1:12" ht="18.75" customHeight="1" x14ac:dyDescent="0.25">
      <c r="A14" s="31" t="s">
        <v>48</v>
      </c>
      <c r="B14" s="31"/>
      <c r="C14" s="37">
        <f>SUM(C15:C21)</f>
        <v>4040</v>
      </c>
      <c r="D14" s="37">
        <f>SUM(D15:D21)</f>
        <v>1506</v>
      </c>
      <c r="E14" s="37">
        <f t="shared" ref="D14:E14" si="6">SUM(E15:E21)</f>
        <v>2915</v>
      </c>
      <c r="F14" s="38">
        <v>9211</v>
      </c>
      <c r="G14" s="37">
        <f>SUM(G15:G21)</f>
        <v>1506</v>
      </c>
      <c r="H14" s="37">
        <f>SUM(H15:H21)</f>
        <v>2915</v>
      </c>
      <c r="I14" s="37">
        <f>SUM(I15:I21)</f>
        <v>3283</v>
      </c>
      <c r="J14" s="38">
        <v>8579</v>
      </c>
      <c r="K14" s="37">
        <f>SUM(J14,F14)</f>
        <v>17790</v>
      </c>
    </row>
    <row r="15" spans="1:12" ht="18.75" customHeight="1" x14ac:dyDescent="0.25">
      <c r="A15" s="24" t="s">
        <v>49</v>
      </c>
      <c r="B15" s="24" t="s">
        <v>50</v>
      </c>
      <c r="C15" s="39">
        <v>436</v>
      </c>
      <c r="D15" s="24">
        <v>436</v>
      </c>
      <c r="E15" s="24">
        <v>436</v>
      </c>
      <c r="F15" s="35">
        <f>SUM(C15:E15)</f>
        <v>1308</v>
      </c>
      <c r="G15" s="24">
        <v>436</v>
      </c>
      <c r="H15" s="24">
        <v>436</v>
      </c>
      <c r="I15" s="24">
        <v>436</v>
      </c>
      <c r="J15" s="35">
        <f>SUM(G15:I15)</f>
        <v>1308</v>
      </c>
      <c r="K15" s="39">
        <f>SUM(J15,F15)</f>
        <v>2616</v>
      </c>
      <c r="L15" s="40"/>
    </row>
    <row r="16" spans="1:12" ht="18.75" customHeight="1" x14ac:dyDescent="0.25">
      <c r="A16" s="24" t="s">
        <v>51</v>
      </c>
      <c r="B16" s="24" t="s">
        <v>52</v>
      </c>
      <c r="C16" s="39">
        <v>45</v>
      </c>
      <c r="D16" s="24">
        <v>45</v>
      </c>
      <c r="E16" s="24">
        <v>325</v>
      </c>
      <c r="F16" s="35">
        <f t="shared" ref="F16:F21" si="7">SUM(C16:E16)</f>
        <v>415</v>
      </c>
      <c r="G16" s="24">
        <v>45</v>
      </c>
      <c r="H16" s="24">
        <v>325</v>
      </c>
      <c r="I16" s="24">
        <v>45</v>
      </c>
      <c r="J16" s="35">
        <f t="shared" ref="J16:J21" si="8">SUM(G16:I16)</f>
        <v>415</v>
      </c>
      <c r="K16" s="39">
        <f t="shared" ref="K14:K20" si="9">SUM(J16,F16)</f>
        <v>830</v>
      </c>
    </row>
    <row r="17" spans="1:11" ht="18.75" customHeight="1" x14ac:dyDescent="0.25">
      <c r="A17" s="24" t="s">
        <v>53</v>
      </c>
      <c r="B17" s="24" t="s">
        <v>54</v>
      </c>
      <c r="C17" s="39">
        <v>856</v>
      </c>
      <c r="D17" s="24">
        <v>375</v>
      </c>
      <c r="E17" s="24">
        <v>95</v>
      </c>
      <c r="F17" s="35">
        <f t="shared" si="7"/>
        <v>1326</v>
      </c>
      <c r="G17" s="24">
        <v>375</v>
      </c>
      <c r="H17" s="24">
        <v>95</v>
      </c>
      <c r="I17" s="24">
        <v>765</v>
      </c>
      <c r="J17" s="35">
        <f t="shared" si="8"/>
        <v>1235</v>
      </c>
      <c r="K17" s="39">
        <f t="shared" si="9"/>
        <v>2561</v>
      </c>
    </row>
    <row r="18" spans="1:11" ht="18.75" customHeight="1" x14ac:dyDescent="0.25">
      <c r="A18" s="24" t="s">
        <v>55</v>
      </c>
      <c r="B18" s="24" t="s">
        <v>56</v>
      </c>
      <c r="C18" s="39">
        <v>150</v>
      </c>
      <c r="D18" s="24">
        <v>0</v>
      </c>
      <c r="E18" s="24">
        <v>755</v>
      </c>
      <c r="F18" s="35">
        <f t="shared" si="7"/>
        <v>905</v>
      </c>
      <c r="G18" s="24">
        <v>0</v>
      </c>
      <c r="H18" s="24">
        <v>755</v>
      </c>
      <c r="I18" s="24">
        <v>568</v>
      </c>
      <c r="J18" s="35">
        <f t="shared" si="8"/>
        <v>1323</v>
      </c>
      <c r="K18" s="39">
        <f t="shared" si="9"/>
        <v>2228</v>
      </c>
    </row>
    <row r="19" spans="1:11" ht="18.75" customHeight="1" x14ac:dyDescent="0.25">
      <c r="A19" s="24" t="s">
        <v>57</v>
      </c>
      <c r="B19" s="24" t="s">
        <v>58</v>
      </c>
      <c r="C19" s="39">
        <v>55</v>
      </c>
      <c r="D19" s="24">
        <v>195</v>
      </c>
      <c r="E19" s="24">
        <v>325</v>
      </c>
      <c r="F19" s="35">
        <f t="shared" si="7"/>
        <v>575</v>
      </c>
      <c r="G19" s="24">
        <v>195</v>
      </c>
      <c r="H19" s="24">
        <v>325</v>
      </c>
      <c r="I19" s="24">
        <v>388</v>
      </c>
      <c r="J19" s="35">
        <f t="shared" si="8"/>
        <v>908</v>
      </c>
      <c r="K19" s="39">
        <f t="shared" si="9"/>
        <v>1483</v>
      </c>
    </row>
    <row r="20" spans="1:11" ht="18.75" customHeight="1" x14ac:dyDescent="0.25">
      <c r="A20" s="24" t="s">
        <v>59</v>
      </c>
      <c r="B20" s="24" t="s">
        <v>60</v>
      </c>
      <c r="C20" s="39">
        <v>2368</v>
      </c>
      <c r="D20" s="24">
        <v>325</v>
      </c>
      <c r="E20" s="24">
        <v>849</v>
      </c>
      <c r="F20" s="35">
        <f t="shared" si="7"/>
        <v>3542</v>
      </c>
      <c r="G20" s="24">
        <v>325</v>
      </c>
      <c r="H20" s="24">
        <v>849</v>
      </c>
      <c r="I20" s="24">
        <v>951</v>
      </c>
      <c r="J20" s="35">
        <f t="shared" si="8"/>
        <v>2125</v>
      </c>
      <c r="K20" s="39">
        <f t="shared" si="9"/>
        <v>5667</v>
      </c>
    </row>
    <row r="21" spans="1:11" ht="18.75" customHeight="1" x14ac:dyDescent="0.25">
      <c r="A21" s="24" t="s">
        <v>61</v>
      </c>
      <c r="B21" s="24" t="s">
        <v>62</v>
      </c>
      <c r="C21" s="39">
        <v>130</v>
      </c>
      <c r="D21" s="24">
        <v>130</v>
      </c>
      <c r="E21" s="24">
        <v>130</v>
      </c>
      <c r="F21" s="35">
        <f t="shared" si="7"/>
        <v>390</v>
      </c>
      <c r="G21" s="24">
        <v>130</v>
      </c>
      <c r="H21" s="24">
        <v>130</v>
      </c>
      <c r="I21" s="24">
        <v>130</v>
      </c>
      <c r="J21" s="35">
        <f t="shared" si="8"/>
        <v>390</v>
      </c>
      <c r="K21" s="39">
        <f>SUM(J21,F21)</f>
        <v>780</v>
      </c>
    </row>
    <row r="22" spans="1:11" ht="18.75" customHeight="1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ht="18.75" customHeight="1" x14ac:dyDescent="0.25">
      <c r="A23" s="31" t="s">
        <v>63</v>
      </c>
      <c r="B23" s="31"/>
      <c r="C23" s="37">
        <f t="shared" ref="C23" si="10">SUM(C24:C30)</f>
        <v>541</v>
      </c>
      <c r="D23" s="37">
        <f t="shared" ref="D23" si="11">SUM(D24:D30)</f>
        <v>815</v>
      </c>
      <c r="E23" s="37">
        <f t="shared" ref="E23:G23" si="12">SUM(E24:E30)</f>
        <v>1114</v>
      </c>
      <c r="F23" s="38">
        <f>SUM(F24:F27)</f>
        <v>2470</v>
      </c>
      <c r="G23" s="37">
        <f t="shared" si="12"/>
        <v>815</v>
      </c>
      <c r="H23" s="37">
        <f t="shared" ref="H23" si="13">SUM(H24:H30)</f>
        <v>1114</v>
      </c>
      <c r="I23" s="37">
        <f t="shared" ref="I23" si="14">SUM(I24:I30)</f>
        <v>889</v>
      </c>
      <c r="J23" s="36">
        <v>2.8180000000000001</v>
      </c>
      <c r="K23" s="33">
        <v>5.2880000000000003</v>
      </c>
    </row>
    <row r="24" spans="1:11" ht="18.75" customHeight="1" x14ac:dyDescent="0.25">
      <c r="A24" s="24" t="s">
        <v>64</v>
      </c>
      <c r="B24" s="24" t="s">
        <v>65</v>
      </c>
      <c r="C24" s="24">
        <v>215</v>
      </c>
      <c r="D24" s="24">
        <v>433</v>
      </c>
      <c r="E24" s="24">
        <v>732</v>
      </c>
      <c r="F24" s="35">
        <f t="shared" ref="F24:F27" si="15">SUM(C24:E24)</f>
        <v>1380</v>
      </c>
      <c r="G24" s="24">
        <v>433</v>
      </c>
      <c r="H24" s="24">
        <v>732</v>
      </c>
      <c r="I24" s="24">
        <v>500</v>
      </c>
      <c r="J24" s="35">
        <v>1.665</v>
      </c>
      <c r="K24" s="39">
        <f>SUM(J24,F24)</f>
        <v>1381.665</v>
      </c>
    </row>
    <row r="25" spans="1:11" ht="18.75" customHeight="1" x14ac:dyDescent="0.25">
      <c r="A25" s="24" t="s">
        <v>66</v>
      </c>
      <c r="B25" s="24" t="s">
        <v>67</v>
      </c>
      <c r="C25" s="24">
        <v>255</v>
      </c>
      <c r="D25" s="24">
        <v>325</v>
      </c>
      <c r="E25" s="24">
        <v>255</v>
      </c>
      <c r="F25" s="35">
        <f t="shared" si="15"/>
        <v>835</v>
      </c>
      <c r="G25" s="24">
        <v>325</v>
      </c>
      <c r="H25" s="24">
        <v>255</v>
      </c>
      <c r="I25" s="24">
        <v>245</v>
      </c>
      <c r="J25" s="35">
        <v>823</v>
      </c>
      <c r="K25" s="39">
        <f>SUM(J25,F25)</f>
        <v>1658</v>
      </c>
    </row>
    <row r="26" spans="1:11" ht="18.75" customHeight="1" x14ac:dyDescent="0.25">
      <c r="A26" s="24" t="s">
        <v>68</v>
      </c>
      <c r="B26" s="24" t="s">
        <v>69</v>
      </c>
      <c r="C26" s="24">
        <v>0</v>
      </c>
      <c r="D26" s="24">
        <v>21</v>
      </c>
      <c r="E26" s="24">
        <v>78</v>
      </c>
      <c r="F26" s="35">
        <f t="shared" si="15"/>
        <v>99</v>
      </c>
      <c r="G26" s="24">
        <v>21</v>
      </c>
      <c r="H26" s="24">
        <v>78</v>
      </c>
      <c r="I26" s="24">
        <v>76</v>
      </c>
      <c r="J26" s="35">
        <v>175</v>
      </c>
      <c r="K26" s="39">
        <f t="shared" ref="K25:K27" si="16">SUM(J26,F26)</f>
        <v>274</v>
      </c>
    </row>
    <row r="27" spans="1:11" ht="18.75" customHeight="1" x14ac:dyDescent="0.25">
      <c r="A27" s="24" t="s">
        <v>70</v>
      </c>
      <c r="B27" s="24" t="s">
        <v>71</v>
      </c>
      <c r="C27" s="24">
        <v>71</v>
      </c>
      <c r="D27" s="24">
        <v>36</v>
      </c>
      <c r="E27" s="24">
        <v>49</v>
      </c>
      <c r="F27" s="35">
        <f t="shared" si="15"/>
        <v>156</v>
      </c>
      <c r="G27" s="24">
        <v>36</v>
      </c>
      <c r="H27" s="24">
        <v>49</v>
      </c>
      <c r="I27" s="24">
        <v>68</v>
      </c>
      <c r="J27" s="35">
        <v>153</v>
      </c>
      <c r="K27" s="39">
        <f>SUM(J27,F27)</f>
        <v>309</v>
      </c>
    </row>
  </sheetData>
  <mergeCells count="3">
    <mergeCell ref="A7:B7"/>
    <mergeCell ref="A14:B14"/>
    <mergeCell ref="A23:B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Autoesquema</vt:lpstr>
      <vt:lpstr>Esquema manual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Andre Davila Ruiz</dc:creator>
  <cp:lastModifiedBy>Diego Andre Davila Ruiz</cp:lastModifiedBy>
  <dcterms:created xsi:type="dcterms:W3CDTF">2025-10-23T22:24:54Z</dcterms:created>
  <dcterms:modified xsi:type="dcterms:W3CDTF">2025-10-24T14:45:15Z</dcterms:modified>
</cp:coreProperties>
</file>